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D\MOB\gara 50 parcometri\"/>
    </mc:Choice>
  </mc:AlternateContent>
  <xr:revisionPtr revIDLastSave="0" documentId="13_ncr:1_{1B2D34A4-54C6-40B9-B61E-ED18FCA8FAB2}" xr6:coauthVersionLast="47" xr6:coauthVersionMax="47" xr10:uidLastSave="{00000000-0000-0000-0000-000000000000}"/>
  <bookViews>
    <workbookView xWindow="28680" yWindow="-120" windowWidth="29040" windowHeight="15840" xr2:uid="{E06EF823-F99B-4580-8F21-460B0947066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30" i="1"/>
  <c r="F29" i="1"/>
  <c r="F27" i="1"/>
  <c r="F26" i="1"/>
  <c r="F25" i="1"/>
  <c r="F24" i="1"/>
  <c r="F23" i="1"/>
  <c r="F21" i="1"/>
  <c r="F2" i="1" s="1"/>
  <c r="F19" i="1"/>
  <c r="F18" i="1"/>
  <c r="F17" i="1"/>
  <c r="F16" i="1"/>
  <c r="F15" i="1"/>
  <c r="F14" i="1"/>
  <c r="F13" i="1"/>
  <c r="F12" i="1"/>
  <c r="F11" i="1"/>
  <c r="F10" i="1"/>
  <c r="F9" i="1"/>
  <c r="F7" i="1"/>
  <c r="F6" i="1"/>
</calcChain>
</file>

<file path=xl/sharedStrings.xml><?xml version="1.0" encoding="utf-8"?>
<sst xmlns="http://schemas.openxmlformats.org/spreadsheetml/2006/main" count="93" uniqueCount="83">
  <si>
    <t>Nota: valorizzare esclusivamente le caselle con sfondo verde. La dichiarazione sarà considerata valida solo se il suo stato di validità risulta: OK Documento inviabile.</t>
  </si>
  <si>
    <t>Rag. Sociale Concorrente</t>
  </si>
  <si>
    <t>Stato di validità della dichiarazione:</t>
  </si>
  <si>
    <t>Art. in allegato D</t>
  </si>
  <si>
    <t>Elemento di valutazione</t>
  </si>
  <si>
    <t>Unità di misura</t>
  </si>
  <si>
    <t>Valore dichiarato</t>
  </si>
  <si>
    <t>Note</t>
  </si>
  <si>
    <t>Status riga</t>
  </si>
  <si>
    <t>A.T.1</t>
  </si>
  <si>
    <t>Normativa UNI EN 12414:2020: Classe di resistenza della cassaforte</t>
  </si>
  <si>
    <t>P3/P4</t>
  </si>
  <si>
    <t>Per maggior chiarezza sul valore da dichiarare, consultare l'art. A.T.2  dell'allegato D</t>
  </si>
  <si>
    <t>A.T.2</t>
  </si>
  <si>
    <t>Conformità alla normativa EN 62262</t>
  </si>
  <si>
    <t>IK9/IK10</t>
  </si>
  <si>
    <t>Per maggior chiarezza sul valore da dichiarare, consultare l'art. A.T.3  dell'allegato D</t>
  </si>
  <si>
    <t>A.T.3</t>
  </si>
  <si>
    <t>Possesso certificazione UNI EN 1143 – 1</t>
  </si>
  <si>
    <t>Per maggior chiarezza sul valore da dichiarare, consultare l'art. A.T.4  dell'allegato D</t>
  </si>
  <si>
    <t>A.T.4</t>
  </si>
  <si>
    <t>Struttura in acciaio inox</t>
  </si>
  <si>
    <t>Sì/No</t>
  </si>
  <si>
    <t>A.T.5</t>
  </si>
  <si>
    <t>Trattamento aggiuntivo anticorrosione della base</t>
  </si>
  <si>
    <t>A.T.6</t>
  </si>
  <si>
    <t>Autonomia numero ticket</t>
  </si>
  <si>
    <t>numero</t>
  </si>
  <si>
    <t>I valori ammessi sono numeri interi tra 2500 e 8000</t>
  </si>
  <si>
    <t>A.T.7</t>
  </si>
  <si>
    <t>Predisposizione per seconda batteria ausiliaria</t>
  </si>
  <si>
    <t>A.T.8</t>
  </si>
  <si>
    <t>Capacità in litri della cassa monete</t>
  </si>
  <si>
    <t>Litri</t>
  </si>
  <si>
    <t>I valori ammessi sono tra 4,5 e 10,0</t>
  </si>
  <si>
    <t>A.T.9.1</t>
  </si>
  <si>
    <t xml:space="preserve">Tipologia POS - POS contactless con display touchscreen </t>
  </si>
  <si>
    <t>Sì = Presenza di un POS solo contactless con display touchscreen ; No = Presenza di un POS con tastierino fisico e/o slot per chip card</t>
  </si>
  <si>
    <t>A.T.9.2</t>
  </si>
  <si>
    <t>Tipologia POS - POS che integra la funzione di ricarica delle smart card del trasporto pubblico</t>
  </si>
  <si>
    <t>Sì = Presenza di un POS che integra la funzione di ricarica delle smart card; No = Presenza di un terminale per la lettura-scrittura di smart card separato e distinto rispetto al POS</t>
  </si>
  <si>
    <t>A.T.10.1</t>
  </si>
  <si>
    <t>Caratteristiche dello Schermo LCD - Diagonale della porzione attiva dello schermo LCD</t>
  </si>
  <si>
    <t>Pollici</t>
  </si>
  <si>
    <t>I valori ammessi sono compresi tra 6,5 e 14,0</t>
  </si>
  <si>
    <t>A.T.10.2</t>
  </si>
  <si>
    <t>Caratteristiche dello Schermo LCD - Luminosità nelle condizioni richieste in specifica</t>
  </si>
  <si>
    <t>NIT (cd/mq)</t>
  </si>
  <si>
    <t>I valori ammessi sono numeri interi compresi tra 700 e 2000</t>
  </si>
  <si>
    <t>A.T.11</t>
  </si>
  <si>
    <t>Accessibilità del vano tecnico</t>
  </si>
  <si>
    <t>Sì = vano tecnico incernierato lateralmente con apertura a battente; No = tutti gli altri casi</t>
  </si>
  <si>
    <t>A.T.12</t>
  </si>
  <si>
    <t>Canone annuo gratuito piattaforma cloud</t>
  </si>
  <si>
    <t>anni</t>
  </si>
  <si>
    <t>I valori ammessi sono numeri interi maggiori o uguali a 0</t>
  </si>
  <si>
    <t>A.G.1</t>
  </si>
  <si>
    <t>Estensione garanzia del parcometro</t>
  </si>
  <si>
    <t>mesi</t>
  </si>
  <si>
    <t>A.E.1</t>
  </si>
  <si>
    <t>Tempi di consegna dei parcometri</t>
  </si>
  <si>
    <t>giorni naturali e consecutivi</t>
  </si>
  <si>
    <t>I valori ammessi sono numeri interi tra 1 e 90</t>
  </si>
  <si>
    <t>A.E.2</t>
  </si>
  <si>
    <t>Corso di formazione - Numero di ore di addestramento offerte</t>
  </si>
  <si>
    <t>ore</t>
  </si>
  <si>
    <t>I valori ammessi sono numeri interi tra 8 e 48</t>
  </si>
  <si>
    <t>A.E.3</t>
  </si>
  <si>
    <t>Consegna manuale di uso e manutenzione - Tempi di consegna</t>
  </si>
  <si>
    <t>I valori ammessi sono numeri interi tra 1 e 20</t>
  </si>
  <si>
    <t>A.E.4</t>
  </si>
  <si>
    <t>Supporto manutentivo del sistema di gestione  - Tempi di soluzione delle anomalie</t>
  </si>
  <si>
    <t>ore lavorative</t>
  </si>
  <si>
    <t>I valori ammessi sono numeri interi tra 1 e 12</t>
  </si>
  <si>
    <t>A.E.5</t>
  </si>
  <si>
    <t>Tempi di spedizione delle parti sostitutive</t>
  </si>
  <si>
    <t>I valori ammessi sono numeri interi tra 1 e 10</t>
  </si>
  <si>
    <t>A.A.1</t>
  </si>
  <si>
    <t>Parità di genere</t>
  </si>
  <si>
    <t>Valore soggetto a verifica in sede di Seggio</t>
  </si>
  <si>
    <t>A.A.2</t>
  </si>
  <si>
    <t>Cyber security - certificazione accreditata ISO 27001</t>
  </si>
  <si>
    <t>In caso affermativo il valore è soggetto alla presentazione della certificazione in corso di validità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</si>
</sst>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3" fillId="2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 wrapText="1"/>
    </xf>
    <xf numFmtId="0" fontId="7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49" fontId="3" fillId="2" borderId="7" xfId="0" applyNumberFormat="1" applyFont="1" applyFill="1" applyBorder="1" applyAlignment="1" applyProtection="1">
      <alignment horizontal="left" vertical="center"/>
      <protection locked="0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5E9E-01FB-4D30-AB7D-B6F4D5C11F35}">
  <dimension ref="A1:H31"/>
  <sheetViews>
    <sheetView tabSelected="1" workbookViewId="0">
      <selection activeCell="F2" sqref="F2:F3"/>
    </sheetView>
  </sheetViews>
  <sheetFormatPr defaultColWidth="9.140625" defaultRowHeight="15.75" x14ac:dyDescent="0.25"/>
  <cols>
    <col min="1" max="1" width="12" style="5" bestFit="1" customWidth="1"/>
    <col min="2" max="2" width="85.42578125" style="1" bestFit="1" customWidth="1"/>
    <col min="3" max="3" width="11" style="4" customWidth="1"/>
    <col min="4" max="4" width="43.7109375" style="6" customWidth="1"/>
    <col min="5" max="5" width="59.7109375" style="7" bestFit="1" customWidth="1"/>
    <col min="6" max="6" width="22.5703125" style="5" customWidth="1"/>
    <col min="7" max="16384" width="9.140625" style="1"/>
  </cols>
  <sheetData>
    <row r="1" spans="1:6" thickBot="1" x14ac:dyDescent="0.3">
      <c r="A1" s="48" t="s">
        <v>0</v>
      </c>
      <c r="B1" s="49"/>
      <c r="C1" s="49"/>
      <c r="D1" s="49"/>
      <c r="E1" s="49"/>
      <c r="F1" s="50"/>
    </row>
    <row r="2" spans="1:6" x14ac:dyDescent="0.25">
      <c r="A2" s="51" t="s">
        <v>1</v>
      </c>
      <c r="B2" s="53"/>
      <c r="C2" s="2"/>
      <c r="D2" s="3"/>
      <c r="E2" s="55" t="s">
        <v>2</v>
      </c>
      <c r="F2" s="57" t="str">
        <f>IF(AND(COUNTIF($F$6:$F$30,"OK")=22,B2&lt;&gt;""),"OK Documento completo",IF(B2="","ERR: Documento incompleto! Inserire ragione sociale!","ERR: Documento Incompleto!"))</f>
        <v>ERR: Documento incompleto! Inserire ragione sociale!</v>
      </c>
    </row>
    <row r="3" spans="1:6" ht="16.5" thickBot="1" x14ac:dyDescent="0.3">
      <c r="A3" s="52"/>
      <c r="B3" s="54"/>
      <c r="D3" s="3"/>
      <c r="E3" s="56"/>
      <c r="F3" s="58"/>
    </row>
    <row r="4" spans="1:6" ht="16.5" thickBot="1" x14ac:dyDescent="0.3"/>
    <row r="5" spans="1:6" s="7" customFormat="1" ht="30" x14ac:dyDescent="0.25">
      <c r="A5" s="8" t="s">
        <v>3</v>
      </c>
      <c r="B5" s="9" t="s">
        <v>4</v>
      </c>
      <c r="C5" s="10" t="s">
        <v>5</v>
      </c>
      <c r="D5" s="11" t="s">
        <v>6</v>
      </c>
      <c r="E5" s="9" t="s">
        <v>7</v>
      </c>
      <c r="F5" s="12" t="s">
        <v>8</v>
      </c>
    </row>
    <row r="6" spans="1:6" x14ac:dyDescent="0.25">
      <c r="A6" s="13" t="s">
        <v>9</v>
      </c>
      <c r="B6" s="14" t="s">
        <v>10</v>
      </c>
      <c r="C6" s="15" t="s">
        <v>11</v>
      </c>
      <c r="D6" s="16"/>
      <c r="E6" s="17" t="s">
        <v>12</v>
      </c>
      <c r="F6" s="18" t="str">
        <f>IF(AND(D6&lt;&gt;"P3",D6&lt;&gt;"P4"),"ERR: valore non ammesso","OK")</f>
        <v>ERR: valore non ammesso</v>
      </c>
    </row>
    <row r="7" spans="1:6" x14ac:dyDescent="0.25">
      <c r="A7" s="13" t="s">
        <v>13</v>
      </c>
      <c r="B7" s="14" t="s">
        <v>14</v>
      </c>
      <c r="C7" s="15" t="s">
        <v>15</v>
      </c>
      <c r="D7" s="16"/>
      <c r="E7" s="17" t="s">
        <v>16</v>
      </c>
      <c r="F7" s="18" t="str">
        <f>IF(AND(D7&lt;&gt;"IK9",D7&lt;&gt;"IK10"),"ERR: valore non ammesso","OK")</f>
        <v>ERR: valore non ammesso</v>
      </c>
    </row>
    <row r="8" spans="1:6" x14ac:dyDescent="0.25">
      <c r="A8" s="13" t="s">
        <v>17</v>
      </c>
      <c r="B8" s="14" t="s">
        <v>18</v>
      </c>
      <c r="C8" s="15" t="s">
        <v>22</v>
      </c>
      <c r="D8" s="16"/>
      <c r="E8" s="17" t="s">
        <v>19</v>
      </c>
      <c r="F8" s="18" t="str">
        <f t="shared" ref="F8:F10" si="0">IF(AND(D8&lt;&gt;"Sì",D8&lt;&gt;"No"),"ERR: valore non ammesso","OK")</f>
        <v>ERR: valore non ammesso</v>
      </c>
    </row>
    <row r="9" spans="1:6" x14ac:dyDescent="0.25">
      <c r="A9" s="13" t="s">
        <v>20</v>
      </c>
      <c r="B9" s="14" t="s">
        <v>21</v>
      </c>
      <c r="C9" s="15" t="s">
        <v>22</v>
      </c>
      <c r="D9" s="16"/>
      <c r="E9" s="19"/>
      <c r="F9" s="18" t="str">
        <f t="shared" si="0"/>
        <v>ERR: valore non ammesso</v>
      </c>
    </row>
    <row r="10" spans="1:6" x14ac:dyDescent="0.25">
      <c r="A10" s="13" t="s">
        <v>23</v>
      </c>
      <c r="B10" s="14" t="s">
        <v>24</v>
      </c>
      <c r="C10" s="15" t="s">
        <v>22</v>
      </c>
      <c r="D10" s="16"/>
      <c r="E10" s="19"/>
      <c r="F10" s="18" t="str">
        <f t="shared" si="0"/>
        <v>ERR: valore non ammesso</v>
      </c>
    </row>
    <row r="11" spans="1:6" x14ac:dyDescent="0.25">
      <c r="A11" s="13" t="s">
        <v>25</v>
      </c>
      <c r="B11" s="14" t="s">
        <v>26</v>
      </c>
      <c r="C11" s="15" t="s">
        <v>27</v>
      </c>
      <c r="D11" s="16"/>
      <c r="E11" s="19" t="s">
        <v>28</v>
      </c>
      <c r="F11" s="18" t="str">
        <f>IF(OR(D11&lt;2500,D11&gt;8000),"ERR: valore non ammesso","OK")</f>
        <v>ERR: valore non ammesso</v>
      </c>
    </row>
    <row r="12" spans="1:6" x14ac:dyDescent="0.25">
      <c r="A12" s="13" t="s">
        <v>29</v>
      </c>
      <c r="B12" s="14" t="s">
        <v>30</v>
      </c>
      <c r="C12" s="15" t="s">
        <v>22</v>
      </c>
      <c r="D12" s="16"/>
      <c r="E12" s="19"/>
      <c r="F12" s="18" t="str">
        <f>IF(AND(D12&lt;&gt;"Sì",D12&lt;&gt;"No"),"ERR: valore non ammesso","OK")</f>
        <v>ERR: valore non ammesso</v>
      </c>
    </row>
    <row r="13" spans="1:6" x14ac:dyDescent="0.25">
      <c r="A13" s="13" t="s">
        <v>31</v>
      </c>
      <c r="B13" s="14" t="s">
        <v>32</v>
      </c>
      <c r="C13" s="15" t="s">
        <v>33</v>
      </c>
      <c r="D13" s="20"/>
      <c r="E13" s="19" t="s">
        <v>34</v>
      </c>
      <c r="F13" s="18" t="str">
        <f>IF(OR(D13&lt;4.5,D13&gt;10),"ERR: valore non ammesso","OK")</f>
        <v>ERR: valore non ammesso</v>
      </c>
    </row>
    <row r="14" spans="1:6" ht="45" x14ac:dyDescent="0.25">
      <c r="A14" s="13" t="s">
        <v>35</v>
      </c>
      <c r="B14" s="14" t="s">
        <v>36</v>
      </c>
      <c r="C14" s="15" t="s">
        <v>22</v>
      </c>
      <c r="D14" s="16"/>
      <c r="E14" s="19" t="s">
        <v>37</v>
      </c>
      <c r="F14" s="18" t="str">
        <f t="shared" ref="F14:F15" si="1">IF(AND(D14&lt;&gt;"Sì",D14&lt;&gt;"No"),"ERR: valore non ammesso","OK")</f>
        <v>ERR: valore non ammesso</v>
      </c>
    </row>
    <row r="15" spans="1:6" ht="45" x14ac:dyDescent="0.25">
      <c r="A15" s="13" t="s">
        <v>38</v>
      </c>
      <c r="B15" s="14" t="s">
        <v>39</v>
      </c>
      <c r="C15" s="15" t="s">
        <v>22</v>
      </c>
      <c r="D15" s="16"/>
      <c r="E15" s="19" t="s">
        <v>40</v>
      </c>
      <c r="F15" s="18" t="str">
        <f t="shared" si="1"/>
        <v>ERR: valore non ammesso</v>
      </c>
    </row>
    <row r="16" spans="1:6" x14ac:dyDescent="0.25">
      <c r="A16" s="13" t="s">
        <v>41</v>
      </c>
      <c r="B16" s="14" t="s">
        <v>42</v>
      </c>
      <c r="C16" s="15" t="s">
        <v>43</v>
      </c>
      <c r="D16" s="16"/>
      <c r="E16" s="19" t="s">
        <v>44</v>
      </c>
      <c r="F16" s="18" t="str">
        <f>IF(OR(D16&lt;6.5,D16&gt;14),"ERR: valore non ammesso","OK")</f>
        <v>ERR: valore non ammesso</v>
      </c>
    </row>
    <row r="17" spans="1:8" ht="30" x14ac:dyDescent="0.25">
      <c r="A17" s="13" t="s">
        <v>45</v>
      </c>
      <c r="B17" s="14" t="s">
        <v>46</v>
      </c>
      <c r="C17" s="15" t="s">
        <v>47</v>
      </c>
      <c r="D17" s="16"/>
      <c r="E17" s="19" t="s">
        <v>48</v>
      </c>
      <c r="F17" s="18" t="str">
        <f>IF(OR(D17&lt;700,D17&gt;2000),"ERR: valore non ammesso","OK")</f>
        <v>ERR: valore non ammesso</v>
      </c>
    </row>
    <row r="18" spans="1:8" ht="30" x14ac:dyDescent="0.25">
      <c r="A18" s="13" t="s">
        <v>49</v>
      </c>
      <c r="B18" s="14" t="s">
        <v>50</v>
      </c>
      <c r="C18" s="15" t="s">
        <v>22</v>
      </c>
      <c r="D18" s="16"/>
      <c r="E18" s="19" t="s">
        <v>51</v>
      </c>
      <c r="F18" s="18" t="str">
        <f>IF(AND(D18&lt;&gt;"Sì",D18&lt;&gt;"No"),"ERR: valore non ammesso","OK")</f>
        <v>ERR: valore non ammesso</v>
      </c>
    </row>
    <row r="19" spans="1:8" ht="16.5" thickBot="1" x14ac:dyDescent="0.3">
      <c r="A19" s="21" t="s">
        <v>52</v>
      </c>
      <c r="B19" s="22" t="s">
        <v>53</v>
      </c>
      <c r="C19" s="23" t="s">
        <v>54</v>
      </c>
      <c r="D19" s="24"/>
      <c r="E19" s="25" t="s">
        <v>55</v>
      </c>
      <c r="F19" s="26" t="str">
        <f>IF(OR(D19="",D19&lt;0),"ERR: valore non ammesso","OK")</f>
        <v>ERR: valore non ammesso</v>
      </c>
    </row>
    <row r="20" spans="1:8" ht="19.5" thickBot="1" x14ac:dyDescent="0.3">
      <c r="A20" s="27"/>
      <c r="B20" s="28"/>
      <c r="C20" s="29"/>
      <c r="D20" s="30"/>
      <c r="E20" s="28"/>
      <c r="F20" s="31"/>
      <c r="G20" s="28"/>
      <c r="H20" s="28"/>
    </row>
    <row r="21" spans="1:8" ht="16.5" thickBot="1" x14ac:dyDescent="0.3">
      <c r="A21" s="32" t="s">
        <v>56</v>
      </c>
      <c r="B21" s="33" t="s">
        <v>57</v>
      </c>
      <c r="C21" s="34" t="s">
        <v>58</v>
      </c>
      <c r="D21" s="35"/>
      <c r="E21" s="36"/>
      <c r="F21" s="37" t="str">
        <f>IF(AND(LEFT(D21,1)&lt;&gt;"1",LEFT(D21,1)&lt;&gt;"2",LEFT(D21,1)&lt;&gt;"3",LEFT(D21,1)&lt;&gt;"4"),"ERR: Valore non ammesso","OK")</f>
        <v>ERR: Valore non ammesso</v>
      </c>
    </row>
    <row r="22" spans="1:8" ht="19.5" thickBot="1" x14ac:dyDescent="0.3">
      <c r="A22" s="27"/>
      <c r="B22" s="28"/>
      <c r="C22" s="29"/>
      <c r="D22" s="30"/>
      <c r="E22" s="28"/>
      <c r="F22" s="31"/>
      <c r="G22" s="28"/>
      <c r="H22" s="28"/>
    </row>
    <row r="23" spans="1:8" ht="45" x14ac:dyDescent="0.25">
      <c r="A23" s="38" t="s">
        <v>59</v>
      </c>
      <c r="B23" s="39" t="s">
        <v>60</v>
      </c>
      <c r="C23" s="40" t="s">
        <v>61</v>
      </c>
      <c r="D23" s="41"/>
      <c r="E23" s="42" t="s">
        <v>62</v>
      </c>
      <c r="F23" s="43" t="str">
        <f>IF(OR(D23&lt;1,D23&gt;90),"ERR: valore non ammesso","OK")</f>
        <v>ERR: valore non ammesso</v>
      </c>
    </row>
    <row r="24" spans="1:8" x14ac:dyDescent="0.25">
      <c r="A24" s="13" t="s">
        <v>63</v>
      </c>
      <c r="B24" s="14" t="s">
        <v>64</v>
      </c>
      <c r="C24" s="15" t="s">
        <v>65</v>
      </c>
      <c r="D24" s="16"/>
      <c r="E24" s="19" t="s">
        <v>66</v>
      </c>
      <c r="F24" s="18" t="str">
        <f>IF(OR(D24&lt;8,D24&gt;48),"ERR: valore non ammesso","OK")</f>
        <v>ERR: valore non ammesso</v>
      </c>
    </row>
    <row r="25" spans="1:8" ht="45" x14ac:dyDescent="0.25">
      <c r="A25" s="13" t="s">
        <v>67</v>
      </c>
      <c r="B25" s="14" t="s">
        <v>68</v>
      </c>
      <c r="C25" s="15" t="s">
        <v>61</v>
      </c>
      <c r="D25" s="16"/>
      <c r="E25" s="19" t="s">
        <v>69</v>
      </c>
      <c r="F25" s="18" t="str">
        <f>IF(OR(D25&lt;1,D25&gt;20),"ERR: valore non ammesso","OK")</f>
        <v>ERR: valore non ammesso</v>
      </c>
    </row>
    <row r="26" spans="1:8" ht="30" x14ac:dyDescent="0.25">
      <c r="A26" s="13" t="s">
        <v>70</v>
      </c>
      <c r="B26" s="14" t="s">
        <v>71</v>
      </c>
      <c r="C26" s="15" t="s">
        <v>72</v>
      </c>
      <c r="D26" s="16"/>
      <c r="E26" s="19" t="s">
        <v>73</v>
      </c>
      <c r="F26" s="18" t="str">
        <f>IF(OR(D26&lt;1,D26&gt;12),"ERR: valore non ammesso","OK")</f>
        <v>ERR: valore non ammesso</v>
      </c>
    </row>
    <row r="27" spans="1:8" ht="45.75" thickBot="1" x14ac:dyDescent="0.3">
      <c r="A27" s="44" t="s">
        <v>74</v>
      </c>
      <c r="B27" s="45" t="s">
        <v>75</v>
      </c>
      <c r="C27" s="46" t="s">
        <v>61</v>
      </c>
      <c r="D27" s="47"/>
      <c r="E27" s="25" t="s">
        <v>76</v>
      </c>
      <c r="F27" s="26" t="str">
        <f>IF(OR(D27&lt;1,D27&gt;10),"ERR: valore non ammesso","OK")</f>
        <v>ERR: valore non ammesso</v>
      </c>
    </row>
    <row r="28" spans="1:8" ht="19.5" thickBot="1" x14ac:dyDescent="0.3">
      <c r="A28" s="27"/>
      <c r="B28" s="28"/>
      <c r="C28" s="29"/>
      <c r="D28" s="30"/>
      <c r="E28" s="28"/>
      <c r="F28" s="31"/>
      <c r="G28" s="28"/>
    </row>
    <row r="29" spans="1:8" x14ac:dyDescent="0.25">
      <c r="A29" s="38" t="s">
        <v>77</v>
      </c>
      <c r="B29" s="39" t="s">
        <v>78</v>
      </c>
      <c r="C29" s="40" t="s">
        <v>22</v>
      </c>
      <c r="D29" s="41"/>
      <c r="E29" s="42" t="s">
        <v>79</v>
      </c>
      <c r="F29" s="43" t="str">
        <f t="shared" ref="F29:F30" si="2">IF(AND(D29&lt;&gt;"Sì",D29&lt;&gt;"No"),"ERR: valore non ammesso","OK")</f>
        <v>ERR: valore non ammesso</v>
      </c>
    </row>
    <row r="30" spans="1:8" ht="30.75" thickBot="1" x14ac:dyDescent="0.3">
      <c r="A30" s="44" t="s">
        <v>80</v>
      </c>
      <c r="B30" s="45" t="s">
        <v>81</v>
      </c>
      <c r="C30" s="46" t="s">
        <v>22</v>
      </c>
      <c r="D30" s="47"/>
      <c r="E30" s="25" t="s">
        <v>82</v>
      </c>
      <c r="F30" s="26" t="str">
        <f t="shared" si="2"/>
        <v>ERR: valore non ammesso</v>
      </c>
    </row>
    <row r="31" spans="1:8" s="28" customFormat="1" ht="18.75" x14ac:dyDescent="0.25">
      <c r="C31" s="29"/>
      <c r="D31" s="30"/>
    </row>
  </sheetData>
  <sheetProtection algorithmName="SHA-512" hashValue="sO5LTn6/2j29wuPlzEn+VnqBs72/j2uG30VnC673DpDGTjEewJLfzVNp071e5feZQJhd7xBAUqJaUh+txaR5+w==" saltValue="3tj8THwHgMDx6AjfQ2H0sg==" spinCount="100000" sheet="1" objects="1" scenarios="1"/>
  <mergeCells count="5">
    <mergeCell ref="A1:F1"/>
    <mergeCell ref="A2:A3"/>
    <mergeCell ref="B2:B3"/>
    <mergeCell ref="E2:E3"/>
    <mergeCell ref="F2:F3"/>
  </mergeCells>
  <dataValidations count="14">
    <dataValidation type="list" allowBlank="1" showInputMessage="1" showErrorMessage="1" sqref="D7" xr:uid="{996C37B2-8040-4F19-BB4D-602A3F5BD319}">
      <formula1>"IK9,IK10"</formula1>
    </dataValidation>
    <dataValidation type="list" allowBlank="1" showInputMessage="1" showErrorMessage="1" sqref="D6" xr:uid="{33A20018-5733-40A6-8645-F314D993542A}">
      <formula1>"P3,P4"</formula1>
    </dataValidation>
    <dataValidation type="whole" operator="greaterThanOrEqual" allowBlank="1" showInputMessage="1" showErrorMessage="1" sqref="D19" xr:uid="{76227FB9-8ED5-43C2-9B3E-7AA2BBE7EA0B}">
      <formula1>0</formula1>
    </dataValidation>
    <dataValidation type="whole" allowBlank="1" showInputMessage="1" showErrorMessage="1" sqref="D27" xr:uid="{4ED037B2-9D45-483C-9D90-B422C596F800}">
      <formula1>1</formula1>
      <formula2>10</formula2>
    </dataValidation>
    <dataValidation type="whole" allowBlank="1" showInputMessage="1" showErrorMessage="1" sqref="D26" xr:uid="{74D61CEE-920C-47AC-A15F-233401EA13A9}">
      <formula1>1</formula1>
      <formula2>12</formula2>
    </dataValidation>
    <dataValidation type="whole" allowBlank="1" showInputMessage="1" showErrorMessage="1" sqref="D24" xr:uid="{CF63A49A-7C26-47D5-B180-62A229468A3A}">
      <formula1>8</formula1>
      <formula2>48</formula2>
    </dataValidation>
    <dataValidation type="whole" allowBlank="1" showInputMessage="1" showErrorMessage="1" sqref="D25" xr:uid="{A32F4CD4-E1AC-41ED-ADF9-9C5DA6001020}">
      <formula1>1</formula1>
      <formula2>20</formula2>
    </dataValidation>
    <dataValidation type="whole" allowBlank="1" showInputMessage="1" showErrorMessage="1" sqref="D23" xr:uid="{CF47AF49-7F6A-4F0C-A72F-954C6CC628FA}">
      <formula1>1</formula1>
      <formula2>90</formula2>
    </dataValidation>
    <dataValidation type="list" allowBlank="1" showInputMessage="1" showErrorMessage="1" sqref="D21" xr:uid="{D7B2CEC6-39B8-4420-BFBF-6C81399D3707}">
      <formula1>"1) Nessuna estensione,2) Estensione di sei mesi,3) Estensione di 12 mesi,4) Estensione di 24 mesi"</formula1>
    </dataValidation>
    <dataValidation type="whole" allowBlank="1" showInputMessage="1" showErrorMessage="1" sqref="D11" xr:uid="{69A303B1-0946-4D9C-A41E-0217E168EB7B}">
      <formula1>2500</formula1>
      <formula2>8000</formula2>
    </dataValidation>
    <dataValidation type="whole" allowBlank="1" showInputMessage="1" showErrorMessage="1" sqref="D17" xr:uid="{FC421097-D62D-4174-AF28-A1AEE9C6928F}">
      <formula1>700</formula1>
      <formula2>2000</formula2>
    </dataValidation>
    <dataValidation type="decimal" allowBlank="1" showInputMessage="1" showErrorMessage="1" sqref="D13" xr:uid="{A5980554-F326-4131-AB5A-8C2A9BF5C4B9}">
      <formula1>4.5</formula1>
      <formula2>10</formula2>
    </dataValidation>
    <dataValidation type="decimal" allowBlank="1" showInputMessage="1" showErrorMessage="1" sqref="D16" xr:uid="{15C147F3-E494-407D-BD0D-6BD8FDC71C55}">
      <formula1>6.5</formula1>
      <formula2>14</formula2>
    </dataValidation>
    <dataValidation type="list" allowBlank="1" showInputMessage="1" showErrorMessage="1" sqref="D29:D30 D14:D15 D18 D12 D8:D10" xr:uid="{AC8B6755-3A02-4E31-9E6D-FB3AA4EEB7E5}">
      <formula1>"Sì,No"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SalernoEnergia</dc:creator>
  <cp:lastModifiedBy>SalernoEnergia</cp:lastModifiedBy>
  <dcterms:created xsi:type="dcterms:W3CDTF">2025-12-03T10:23:22Z</dcterms:created>
  <dcterms:modified xsi:type="dcterms:W3CDTF">2025-12-03T12:26:06Z</dcterms:modified>
</cp:coreProperties>
</file>